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90" windowWidth="14720" windowHeight="7430" activeTab="3"/>
  </bookViews>
  <sheets>
    <sheet name="Bilance" sheetId="1" r:id="rId1"/>
    <sheet name="IeņIzdPārskats" sheetId="2" r:id="rId2"/>
    <sheet name="ZiedojUnDavinPārskats" sheetId="3" r:id="rId3"/>
    <sheet name="IzlietZiedojUnDavinPārskats" sheetId="4" r:id="rId4"/>
  </sheets>
  <definedNames/>
  <calcPr fullCalcOnLoad="1"/>
</workbook>
</file>

<file path=xl/sharedStrings.xml><?xml version="1.0" encoding="utf-8"?>
<sst xmlns="http://schemas.openxmlformats.org/spreadsheetml/2006/main" count="239" uniqueCount="163">
  <si>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</si>
  <si>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</si>
  <si>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</si>
  <si>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</si>
  <si>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</si>
  <si>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</si>
  <si>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</si>
  <si>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</si>
  <si>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</si>
  <si>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</si>
  <si>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</si>
  <si>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</si>
  <si>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</si>
  <si>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</si>
  <si>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</si>
  <si>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</si>
  <si>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</si>
  <si>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</si>
  <si>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</si>
  <si>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</si>
  <si>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</si>
  <si>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</si>
  <si>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</si>
  <si>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</si>
  <si>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</si>
  <si>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</si>
  <si>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</si>
  <si>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AKTĪVS</t>
  </si>
  <si>
    <t>PASĪVS</t>
  </si>
  <si>
    <t>Iepriekšējā pārskata gada beigās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</si>
  <si>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</si>
  <si>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</si>
  <si>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</si>
  <si>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</si>
  <si>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</si>
  <si>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</si>
  <si>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</si>
  <si>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</si>
  <si>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</si>
  <si>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</si>
  <si>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</si>
  <si>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</si>
  <si>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</si>
  <si>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</si>
  <si>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</si>
  <si>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</si>
  <si>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</si>
  <si>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</si>
  <si>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</si>
  <si>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</si>
  <si>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</si>
  <si>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</si>
  <si>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</si>
  <si>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</si>
  <si>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</si>
  <si>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</si>
  <si>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</si>
  <si>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</si>
  <si>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</si>
  <si>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</si>
  <si>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</si>
  <si>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</si>
  <si>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</si>
  <si>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</si>
  <si>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</si>
  <si>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</si>
  <si>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</si>
  <si>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</si>
  <si>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</si>
  <si>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</si>
  <si>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</si>
  <si>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</si>
  <si>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</si>
  <si>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</si>
  <si>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</si>
  <si>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</si>
  <si>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</si>
  <si>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</si>
  <si>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</si>
  <si>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</si>
  <si>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</si>
  <si>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</si>
  <si>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</si>
  <si>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</si>
  <si>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</si>
  <si>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</si>
  <si>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</si>
  <si>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</si>
  <si>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</si>
  <si>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</si>
  <si>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</si>
  <si>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</si>
  <si>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</si>
  <si>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</si>
  <si>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</si>
  <si>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</si>
  <si>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</si>
  <si>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</si>
  <si>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</si>
  <si>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</si>
  <si>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</si>
  <si>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</si>
  <si>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</si>
  <si>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Atlikums pārskata gada sākumā</t>
  </si>
  <si>
    <t>Pārskata gadā saņemto ziedojumu un dāvinājumu kopsumma</t>
  </si>
  <si>
    <t>Ziedojumu un dāvinājumu izlietojuma kopsumma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</si>
  <si>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</si>
  <si>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</si>
  <si>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</si>
  <si>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</si>
  <si>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</si>
  <si>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</si>
  <si>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</si>
  <si>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</si>
  <si>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</si>
  <si>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</si>
  <si>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</si>
  <si>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20___.gada ___.______________________</t>
  </si>
  <si>
    <t>20____.gada ____.______________________</t>
  </si>
  <si>
    <t>20 ____.gada ____. 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</si>
  <si>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</si>
  <si>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</si>
  <si>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</si>
  <si>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</si>
  <si>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</si>
  <si>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</si>
  <si>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</si>
  <si>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</si>
  <si>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</si>
  <si>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</si>
  <si>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</si>
  <si>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</si>
  <si>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</si>
  <si>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</si>
  <si>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</si>
  <si>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>3.1.</t>
  </si>
  <si>
    <t>Iepriekšējo gadu rezerves fonds</t>
  </si>
  <si>
    <t>3.2.</t>
  </si>
  <si>
    <t>pārskata gada rezerves fonds</t>
  </si>
  <si>
    <t>Nodokļi un VSAO iemaksas</t>
  </si>
  <si>
    <r>
      <t>Biedrības nosaukums :</t>
    </r>
    <r>
      <rPr>
        <b/>
        <sz val="10"/>
        <rFont val="Arial"/>
        <family val="2"/>
      </rPr>
      <t xml:space="preserve"> Onkoloģisko pacietnu atbalsta biedrība Dzīvības koks</t>
    </r>
  </si>
  <si>
    <t>Nodokļu maksātāja reģistrācijas numurs: 40008087144</t>
  </si>
  <si>
    <r>
      <t xml:space="preserve">Nodokļu maksātāja reģistrācijas numurs: </t>
    </r>
    <r>
      <rPr>
        <b/>
        <sz val="10"/>
        <rFont val="Arial"/>
        <family val="2"/>
      </rPr>
      <t>40008087144</t>
    </r>
  </si>
  <si>
    <r>
      <t xml:space="preserve">Biedrības nosaukums : </t>
    </r>
    <r>
      <rPr>
        <b/>
        <sz val="10"/>
        <rFont val="Arial"/>
        <family val="2"/>
      </rPr>
      <t>Onkoloģisko pacietnu atbalsta biedrība Dzīvības koks</t>
    </r>
  </si>
  <si>
    <t>Nekustamais īpašums-ieguldījums nomātā</t>
  </si>
  <si>
    <t xml:space="preserve">Biedrības vadītājs:  Gunita Berķe       </t>
  </si>
  <si>
    <t>Biedrības vadītājs: Gunita Berķe</t>
  </si>
  <si>
    <t>Ieguldījumi rehabilitācijas centra Dignāja rekonstrukcijā</t>
  </si>
  <si>
    <t>Materiāli biedrības īstenoto projektu nodrošināšanai</t>
  </si>
  <si>
    <t>Bukletu, laikrakstu, infomatīvo materiālu izdošanas izdevumi (druka, maketēšana, dizains, tulkošana)</t>
  </si>
  <si>
    <t>Sabiedriskā labuma mērķa grupa - 3 - cilvēki ar invaliditāti</t>
  </si>
  <si>
    <t>Sabiedriskā labuma  darbības joma -8 - slimību profilakse</t>
  </si>
  <si>
    <t>IT, sakaru pak.izdevumi (mājas lapa, sakari nometņu org.)</t>
  </si>
  <si>
    <t>Pakalpojumi biedrības īstenoto projektu nodrošināšanai (sanāksmju organiz.izdev.-telpu noma, ēdin.,informatīvie mater., videosižetu filmēš., montāža, tehnikas īre u.c.)</t>
  </si>
  <si>
    <t>Honorāru maksājumi lektoru nodrošināšanai biedrības organizētajās sanāksmēs, pasākumos</t>
  </si>
  <si>
    <t>Darba algas + VSAOI nometņu "Spēka avots" organizatoru, personāla nodrošin.</t>
  </si>
  <si>
    <t>Izdevumi rehabilitācijas centra Dignāja uzturēšanai, izveidošanai (el/en izmaksas, talkas organiz., būvniecības uzraudzība)</t>
  </si>
  <si>
    <t>Ieņēmumu un izdevumu pārskats par 2018.gadu</t>
  </si>
  <si>
    <t>Ziedojumu un dāvinājumu pārskats par 2018.gadu</t>
  </si>
  <si>
    <t>Rehabilitācijas nometņu "Spēka avots" izdevumi (transports)</t>
  </si>
  <si>
    <t>Detalizēta informācija par izlietotajiem ziedojumiem un dāvinājumiem par 2018.gadu</t>
  </si>
  <si>
    <t xml:space="preserve">                                            BILANCE uz 31.12.2018.</t>
  </si>
  <si>
    <t>Īstermiņa aizņēmumi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</si>
</sst>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[$-426]dddd\,\ yyyy&quot;. gada &quot;d\.\ mm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1" fontId="0" fillId="34" borderId="10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5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2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4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1" fillId="37" borderId="10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18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/>
    </xf>
    <xf numFmtId="0" fontId="0" fillId="0" borderId="20" xfId="0" applyBorder="1" applyAlignment="1">
      <alignment vertical="justify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4" fillId="35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6" width="8.7109375" style="1" customWidth="1"/>
    <col min="7" max="8" width="13.7109375" style="1" customWidth="1"/>
    <col min="9" max="9" width="5.421875" style="1" customWidth="1"/>
    <col min="10" max="16384" width="9.140625" style="1" customWidth="1"/>
  </cols>
  <sheetData>
    <row r="2" spans="1:8" ht="12.75" customHeight="1">
      <c r="A2" s="129" t="s">
        <v>140</v>
      </c>
      <c r="B2" s="130"/>
      <c r="C2" s="130"/>
      <c r="D2" s="130"/>
      <c r="E2" s="164"/>
      <c r="F2" s="164"/>
      <c r="G2" s="164"/>
      <c r="H2" s="165"/>
    </row>
    <row r="3" spans="1:8" ht="12.75" customHeight="1" hidden="1">
      <c r="A3" s="129" t="s">
        <v>15</v>
      </c>
      <c r="B3" s="130"/>
      <c r="C3" s="130"/>
      <c r="D3" s="131"/>
      <c r="E3" s="152"/>
      <c r="F3" s="153"/>
      <c r="G3" s="153"/>
      <c r="H3" s="154"/>
    </row>
    <row r="4" spans="1:8" ht="12.75" customHeight="1" hidden="1">
      <c r="A4" s="129" t="s">
        <v>22</v>
      </c>
      <c r="B4" s="130"/>
      <c r="C4" s="130"/>
      <c r="D4" s="131"/>
      <c r="E4" s="152"/>
      <c r="F4" s="153"/>
      <c r="G4" s="153"/>
      <c r="H4" s="154"/>
    </row>
    <row r="5" spans="1:8" ht="12.75" customHeight="1">
      <c r="A5" s="129" t="s">
        <v>142</v>
      </c>
      <c r="B5" s="130"/>
      <c r="C5" s="130"/>
      <c r="D5" s="130"/>
      <c r="E5" s="164"/>
      <c r="F5" s="164"/>
      <c r="G5" s="164"/>
      <c r="H5" s="165"/>
    </row>
    <row r="6" spans="1:8" ht="12.75" customHeight="1" hidden="1">
      <c r="A6" s="129" t="s">
        <v>17</v>
      </c>
      <c r="B6" s="130"/>
      <c r="C6" s="130"/>
      <c r="D6" s="131"/>
      <c r="E6" s="8" t="s">
        <v>18</v>
      </c>
      <c r="F6" s="44"/>
      <c r="G6" s="129" t="s">
        <v>19</v>
      </c>
      <c r="H6" s="131"/>
    </row>
    <row r="7" spans="1:8" ht="12" hidden="1">
      <c r="A7" s="14"/>
      <c r="B7" s="14"/>
      <c r="C7" s="14"/>
      <c r="D7" s="14"/>
      <c r="E7" s="14"/>
      <c r="F7" s="14"/>
      <c r="G7" s="14"/>
      <c r="H7" s="14"/>
    </row>
    <row r="8" spans="1:8" ht="12">
      <c r="A8" s="10"/>
      <c r="B8" s="10"/>
      <c r="C8" s="10"/>
      <c r="D8" s="10"/>
      <c r="E8" s="10"/>
      <c r="F8" s="10"/>
      <c r="G8" s="10"/>
      <c r="H8" s="10"/>
    </row>
    <row r="9" spans="1:8" ht="19.5" customHeight="1">
      <c r="A9" s="128" t="s">
        <v>161</v>
      </c>
      <c r="B9" s="128"/>
      <c r="C9" s="128"/>
      <c r="D9" s="128"/>
      <c r="E9" s="128"/>
      <c r="F9" s="128"/>
      <c r="G9" s="128"/>
      <c r="H9" s="128"/>
    </row>
    <row r="10" spans="1:9" ht="37.5" customHeight="1">
      <c r="A10" s="161" t="s">
        <v>27</v>
      </c>
      <c r="B10" s="162"/>
      <c r="C10" s="162"/>
      <c r="D10" s="162"/>
      <c r="E10" s="163"/>
      <c r="F10" s="49" t="s">
        <v>125</v>
      </c>
      <c r="G10" s="53" t="s">
        <v>20</v>
      </c>
      <c r="H10" s="53" t="s">
        <v>29</v>
      </c>
      <c r="I10" s="5"/>
    </row>
    <row r="11" spans="1:9" ht="22.5" customHeight="1">
      <c r="A11" s="142" t="s">
        <v>0</v>
      </c>
      <c r="B11" s="143"/>
      <c r="C11" s="143"/>
      <c r="D11" s="143"/>
      <c r="E11" s="144"/>
      <c r="F11" s="54">
        <v>10</v>
      </c>
      <c r="G11" s="82">
        <f>G12+G13+G16</f>
        <v>245698</v>
      </c>
      <c r="H11" s="82">
        <f>H12+H13+H16</f>
        <v>184760</v>
      </c>
      <c r="I11" s="6"/>
    </row>
    <row r="12" spans="1:8" ht="18" customHeight="1">
      <c r="A12" s="139" t="s">
        <v>1</v>
      </c>
      <c r="B12" s="140"/>
      <c r="C12" s="140"/>
      <c r="D12" s="140"/>
      <c r="E12" s="141"/>
      <c r="F12" s="55">
        <v>20</v>
      </c>
      <c r="G12" s="83">
        <v>0</v>
      </c>
      <c r="H12" s="83">
        <v>0</v>
      </c>
    </row>
    <row r="13" spans="1:8" ht="18" customHeight="1">
      <c r="A13" s="145" t="s">
        <v>7</v>
      </c>
      <c r="B13" s="146"/>
      <c r="C13" s="146"/>
      <c r="D13" s="146"/>
      <c r="E13" s="147"/>
      <c r="F13" s="56">
        <v>30</v>
      </c>
      <c r="G13" s="84">
        <f>G14+G15</f>
        <v>242898</v>
      </c>
      <c r="H13" s="84">
        <f>H14+H15</f>
        <v>181960</v>
      </c>
    </row>
    <row r="14" spans="1:8" ht="18" customHeight="1">
      <c r="A14" s="134"/>
      <c r="B14" s="32" t="s">
        <v>2</v>
      </c>
      <c r="C14" s="155" t="s">
        <v>144</v>
      </c>
      <c r="D14" s="156"/>
      <c r="E14" s="157"/>
      <c r="F14" s="57">
        <v>40</v>
      </c>
      <c r="G14" s="84">
        <v>235502</v>
      </c>
      <c r="H14" s="84">
        <v>181960</v>
      </c>
    </row>
    <row r="15" spans="1:8" ht="18" customHeight="1">
      <c r="A15" s="135"/>
      <c r="B15" s="31" t="s">
        <v>3</v>
      </c>
      <c r="C15" s="158" t="s">
        <v>30</v>
      </c>
      <c r="D15" s="159"/>
      <c r="E15" s="160"/>
      <c r="F15" s="56">
        <v>50</v>
      </c>
      <c r="G15" s="84">
        <v>7396</v>
      </c>
      <c r="H15" s="84">
        <v>0</v>
      </c>
    </row>
    <row r="16" spans="1:9" ht="18" customHeight="1">
      <c r="A16" s="136" t="s">
        <v>31</v>
      </c>
      <c r="B16" s="137"/>
      <c r="C16" s="137"/>
      <c r="D16" s="137"/>
      <c r="E16" s="138"/>
      <c r="F16" s="55">
        <v>60</v>
      </c>
      <c r="G16" s="84">
        <f>G18+G17</f>
        <v>2800</v>
      </c>
      <c r="H16" s="84">
        <f>H18+H17</f>
        <v>2800</v>
      </c>
      <c r="I16" s="7"/>
    </row>
    <row r="17" spans="1:8" ht="18" customHeight="1">
      <c r="A17" s="170"/>
      <c r="B17" s="33" t="s">
        <v>2</v>
      </c>
      <c r="C17" s="167" t="s">
        <v>32</v>
      </c>
      <c r="D17" s="168"/>
      <c r="E17" s="169"/>
      <c r="F17" s="58">
        <v>70</v>
      </c>
      <c r="G17" s="85">
        <v>2800</v>
      </c>
      <c r="H17" s="85">
        <v>2800</v>
      </c>
    </row>
    <row r="18" spans="1:8" ht="18" customHeight="1">
      <c r="A18" s="171"/>
      <c r="B18" s="33" t="s">
        <v>3</v>
      </c>
      <c r="C18" s="167" t="s">
        <v>0</v>
      </c>
      <c r="D18" s="168"/>
      <c r="E18" s="169"/>
      <c r="F18" s="58">
        <v>75</v>
      </c>
      <c r="G18" s="85"/>
      <c r="H18" s="85"/>
    </row>
    <row r="19" spans="1:8" ht="18" customHeight="1">
      <c r="A19" s="142" t="s">
        <v>10</v>
      </c>
      <c r="B19" s="143"/>
      <c r="C19" s="143"/>
      <c r="D19" s="143"/>
      <c r="E19" s="144"/>
      <c r="F19" s="59">
        <v>80</v>
      </c>
      <c r="G19" s="82">
        <f>G20+G23+G24+G25</f>
        <v>91123</v>
      </c>
      <c r="H19" s="82">
        <f>H20+H23+H24+H25</f>
        <v>89778</v>
      </c>
    </row>
    <row r="20" spans="1:8" ht="18" customHeight="1">
      <c r="A20" s="139" t="s">
        <v>11</v>
      </c>
      <c r="B20" s="140"/>
      <c r="C20" s="140"/>
      <c r="D20" s="140"/>
      <c r="E20" s="141"/>
      <c r="F20" s="55">
        <v>90</v>
      </c>
      <c r="G20" s="86">
        <f>G21+G22</f>
        <v>6857</v>
      </c>
      <c r="H20" s="86">
        <f>H21+H22</f>
        <v>6638</v>
      </c>
    </row>
    <row r="21" spans="1:8" ht="18" customHeight="1">
      <c r="A21" s="132"/>
      <c r="B21" s="31" t="s">
        <v>2</v>
      </c>
      <c r="C21" s="155" t="s">
        <v>33</v>
      </c>
      <c r="D21" s="156"/>
      <c r="E21" s="157"/>
      <c r="F21" s="57">
        <v>100</v>
      </c>
      <c r="G21" s="84">
        <v>6857</v>
      </c>
      <c r="H21" s="84">
        <v>6638</v>
      </c>
    </row>
    <row r="22" spans="1:8" ht="18" customHeight="1">
      <c r="A22" s="133"/>
      <c r="B22" s="31" t="s">
        <v>3</v>
      </c>
      <c r="C22" s="129" t="s">
        <v>34</v>
      </c>
      <c r="D22" s="130"/>
      <c r="E22" s="131"/>
      <c r="F22" s="55">
        <v>110</v>
      </c>
      <c r="G22" s="84"/>
      <c r="H22" s="84"/>
    </row>
    <row r="23" spans="1:9" ht="18" customHeight="1">
      <c r="A23" s="139" t="s">
        <v>35</v>
      </c>
      <c r="B23" s="140"/>
      <c r="C23" s="140"/>
      <c r="D23" s="140"/>
      <c r="E23" s="141"/>
      <c r="F23" s="55">
        <v>120</v>
      </c>
      <c r="G23" s="84">
        <v>3674</v>
      </c>
      <c r="H23" s="84">
        <v>13137</v>
      </c>
      <c r="I23" s="7"/>
    </row>
    <row r="24" spans="1:9" ht="18" customHeight="1">
      <c r="A24" s="139" t="s">
        <v>36</v>
      </c>
      <c r="B24" s="140"/>
      <c r="C24" s="140"/>
      <c r="D24" s="140"/>
      <c r="E24" s="141"/>
      <c r="F24" s="55">
        <v>130</v>
      </c>
      <c r="G24" s="84"/>
      <c r="H24" s="84"/>
      <c r="I24" s="7"/>
    </row>
    <row r="25" spans="1:8" ht="18" customHeight="1">
      <c r="A25" s="166" t="s">
        <v>37</v>
      </c>
      <c r="B25" s="166"/>
      <c r="C25" s="166"/>
      <c r="D25" s="166"/>
      <c r="E25" s="166"/>
      <c r="F25" s="60">
        <v>140</v>
      </c>
      <c r="G25" s="84">
        <v>80592</v>
      </c>
      <c r="H25" s="84">
        <v>70003</v>
      </c>
    </row>
    <row r="26" spans="1:8" ht="18" customHeight="1" thickBot="1">
      <c r="A26" s="50"/>
      <c r="B26" s="51"/>
      <c r="C26" s="51"/>
      <c r="D26" s="51"/>
      <c r="E26" s="51"/>
      <c r="F26" s="61"/>
      <c r="G26" s="87"/>
      <c r="H26" s="88"/>
    </row>
    <row r="27" spans="1:8" ht="18" customHeight="1" thickBot="1">
      <c r="A27" s="149" t="s">
        <v>13</v>
      </c>
      <c r="B27" s="150"/>
      <c r="C27" s="150"/>
      <c r="D27" s="150"/>
      <c r="E27" s="151"/>
      <c r="F27" s="126">
        <v>150</v>
      </c>
      <c r="G27" s="89">
        <f>G11+G19</f>
        <v>336821</v>
      </c>
      <c r="H27" s="90">
        <f>H11+H19</f>
        <v>274538</v>
      </c>
    </row>
    <row r="28" spans="1:8" ht="18" customHeight="1">
      <c r="A28" s="124"/>
      <c r="B28" s="124"/>
      <c r="C28" s="124"/>
      <c r="D28" s="124"/>
      <c r="E28" s="124"/>
      <c r="F28" s="125"/>
      <c r="G28" s="87"/>
      <c r="H28" s="87"/>
    </row>
    <row r="29" spans="1:9" ht="18" customHeight="1">
      <c r="A29" s="148"/>
      <c r="B29" s="148"/>
      <c r="C29" s="148"/>
      <c r="D29" s="148"/>
      <c r="E29" s="148"/>
      <c r="F29" s="43"/>
      <c r="I29" s="7"/>
    </row>
    <row r="30" spans="1:8" ht="39">
      <c r="A30" s="161" t="s">
        <v>28</v>
      </c>
      <c r="B30" s="162"/>
      <c r="C30" s="162"/>
      <c r="D30" s="162"/>
      <c r="E30" s="163"/>
      <c r="F30" s="49" t="s">
        <v>125</v>
      </c>
      <c r="G30" s="52" t="s">
        <v>20</v>
      </c>
      <c r="H30" s="52" t="s">
        <v>29</v>
      </c>
    </row>
    <row r="31" spans="1:8" ht="12.75" customHeight="1">
      <c r="A31" s="142" t="s">
        <v>39</v>
      </c>
      <c r="B31" s="143"/>
      <c r="C31" s="143"/>
      <c r="D31" s="143"/>
      <c r="E31" s="144"/>
      <c r="F31" s="54">
        <v>10</v>
      </c>
      <c r="G31" s="82">
        <f>SUM(G32+G33+G34)</f>
        <v>263105</v>
      </c>
      <c r="H31" s="82">
        <f>SUM(H32+H33+H34)</f>
        <v>242953</v>
      </c>
    </row>
    <row r="32" spans="1:8" ht="12.75" customHeight="1">
      <c r="A32" s="34"/>
      <c r="B32" s="31" t="s">
        <v>2</v>
      </c>
      <c r="C32" s="172" t="s">
        <v>40</v>
      </c>
      <c r="D32" s="172"/>
      <c r="E32" s="172"/>
      <c r="F32" s="60">
        <v>20</v>
      </c>
      <c r="G32" s="84"/>
      <c r="H32" s="84"/>
    </row>
    <row r="33" spans="1:8" ht="12.75" customHeight="1">
      <c r="A33" s="12"/>
      <c r="B33" s="37" t="s">
        <v>3</v>
      </c>
      <c r="C33" s="172" t="s">
        <v>41</v>
      </c>
      <c r="D33" s="172"/>
      <c r="E33" s="172"/>
      <c r="F33" s="60">
        <v>30</v>
      </c>
      <c r="G33" s="84">
        <v>19844</v>
      </c>
      <c r="H33" s="84">
        <v>19844</v>
      </c>
    </row>
    <row r="34" spans="1:8" s="13" customFormat="1" ht="12.75" customHeight="1">
      <c r="A34" s="12"/>
      <c r="B34" s="37" t="s">
        <v>4</v>
      </c>
      <c r="C34" s="172" t="s">
        <v>42</v>
      </c>
      <c r="D34" s="172"/>
      <c r="E34" s="172"/>
      <c r="F34" s="60">
        <v>40</v>
      </c>
      <c r="G34" s="84">
        <f>SUM(G35+G36)</f>
        <v>243261</v>
      </c>
      <c r="H34" s="84">
        <f>SUM(H35+H36)</f>
        <v>223109</v>
      </c>
    </row>
    <row r="35" spans="1:8" ht="12">
      <c r="A35" s="12"/>
      <c r="B35" s="173"/>
      <c r="C35" s="37" t="s">
        <v>135</v>
      </c>
      <c r="D35" s="155" t="s">
        <v>136</v>
      </c>
      <c r="E35" s="157"/>
      <c r="F35" s="60">
        <v>43</v>
      </c>
      <c r="G35" s="84">
        <v>223109</v>
      </c>
      <c r="H35" s="84">
        <v>213219</v>
      </c>
    </row>
    <row r="36" spans="1:8" ht="12.75" customHeight="1">
      <c r="A36" s="66"/>
      <c r="B36" s="174"/>
      <c r="C36" s="37" t="s">
        <v>137</v>
      </c>
      <c r="D36" s="155" t="s">
        <v>138</v>
      </c>
      <c r="E36" s="157"/>
      <c r="F36" s="60">
        <v>45</v>
      </c>
      <c r="G36" s="84">
        <v>20152</v>
      </c>
      <c r="H36" s="84">
        <v>9890</v>
      </c>
    </row>
    <row r="37" spans="1:8" ht="12.75" customHeight="1">
      <c r="A37" s="142" t="s">
        <v>43</v>
      </c>
      <c r="B37" s="143"/>
      <c r="C37" s="143"/>
      <c r="D37" s="143"/>
      <c r="E37" s="144"/>
      <c r="F37" s="54">
        <v>50</v>
      </c>
      <c r="G37" s="82">
        <f>SUM(G38+G39)</f>
        <v>0</v>
      </c>
      <c r="H37" s="82">
        <f>SUM(H38+H39)</f>
        <v>0</v>
      </c>
    </row>
    <row r="38" spans="1:8" ht="12.75" customHeight="1">
      <c r="A38" s="132"/>
      <c r="B38" s="31" t="s">
        <v>2</v>
      </c>
      <c r="C38" s="35" t="s">
        <v>45</v>
      </c>
      <c r="D38" s="36"/>
      <c r="E38" s="37"/>
      <c r="F38" s="55">
        <v>60</v>
      </c>
      <c r="G38" s="91"/>
      <c r="H38" s="91"/>
    </row>
    <row r="39" spans="1:8" ht="12.75" customHeight="1">
      <c r="A39" s="133"/>
      <c r="B39" s="31" t="s">
        <v>3</v>
      </c>
      <c r="C39" s="35" t="s">
        <v>9</v>
      </c>
      <c r="D39" s="36"/>
      <c r="E39" s="37"/>
      <c r="F39" s="55">
        <v>70</v>
      </c>
      <c r="G39" s="91"/>
      <c r="H39" s="91"/>
    </row>
    <row r="40" spans="1:8" ht="12.75" customHeight="1">
      <c r="A40" s="142" t="s">
        <v>44</v>
      </c>
      <c r="B40" s="143"/>
      <c r="C40" s="143"/>
      <c r="D40" s="143"/>
      <c r="E40" s="144"/>
      <c r="F40" s="62">
        <v>80</v>
      </c>
      <c r="G40" s="92">
        <f>SUM(G41+G42+G43)</f>
        <v>73716</v>
      </c>
      <c r="H40" s="92">
        <f>SUM(H41+H42+H43)</f>
        <v>31585</v>
      </c>
    </row>
    <row r="41" spans="1:8" ht="12.75" customHeight="1">
      <c r="A41" s="132"/>
      <c r="B41" s="31" t="s">
        <v>2</v>
      </c>
      <c r="C41" s="35" t="s">
        <v>162</v>
      </c>
      <c r="D41" s="36"/>
      <c r="E41" s="37"/>
      <c r="F41" s="55">
        <v>90</v>
      </c>
      <c r="G41" s="91">
        <v>182</v>
      </c>
      <c r="H41" s="91"/>
    </row>
    <row r="42" spans="1:8" ht="12">
      <c r="A42" s="133"/>
      <c r="B42" s="31" t="s">
        <v>3</v>
      </c>
      <c r="C42" s="176" t="s">
        <v>139</v>
      </c>
      <c r="D42" s="164"/>
      <c r="E42" s="165"/>
      <c r="F42" s="55">
        <v>100</v>
      </c>
      <c r="G42" s="91">
        <v>0</v>
      </c>
      <c r="H42" s="91">
        <v>1544</v>
      </c>
    </row>
    <row r="43" spans="1:8" ht="12">
      <c r="A43" s="175"/>
      <c r="B43" s="31" t="s">
        <v>4</v>
      </c>
      <c r="C43" s="35" t="s">
        <v>12</v>
      </c>
      <c r="D43" s="36"/>
      <c r="E43" s="37"/>
      <c r="F43" s="55">
        <v>110</v>
      </c>
      <c r="G43" s="91">
        <v>73534</v>
      </c>
      <c r="H43" s="91">
        <v>30041</v>
      </c>
    </row>
    <row r="44" spans="1:8" ht="12.75" thickBot="1">
      <c r="A44" s="68"/>
      <c r="B44" s="177"/>
      <c r="C44" s="178"/>
      <c r="D44" s="178"/>
      <c r="E44" s="179"/>
      <c r="F44" s="43"/>
      <c r="G44" s="93"/>
      <c r="H44" s="94"/>
    </row>
    <row r="45" spans="1:8" ht="13.5" thickBot="1">
      <c r="A45" s="149" t="s">
        <v>13</v>
      </c>
      <c r="B45" s="150"/>
      <c r="C45" s="150"/>
      <c r="D45" s="150"/>
      <c r="E45" s="151"/>
      <c r="F45" s="67">
        <v>120</v>
      </c>
      <c r="G45" s="90">
        <f>G31+G37+G40</f>
        <v>336821</v>
      </c>
      <c r="H45" s="90">
        <f>H31+H37+H40</f>
        <v>274538</v>
      </c>
    </row>
    <row r="46" spans="1:8" ht="12.75">
      <c r="A46" s="124"/>
      <c r="B46" s="124"/>
      <c r="C46" s="124"/>
      <c r="D46" s="124"/>
      <c r="E46" s="124"/>
      <c r="F46" s="125"/>
      <c r="G46" s="87"/>
      <c r="H46" s="87"/>
    </row>
    <row r="47" spans="1:8" ht="12.75">
      <c r="A47" s="124"/>
      <c r="B47" s="124"/>
      <c r="C47" s="124"/>
      <c r="D47" s="124"/>
      <c r="E47" s="124"/>
      <c r="F47" s="125"/>
      <c r="G47" s="87"/>
      <c r="H47" s="87"/>
    </row>
    <row r="49" spans="1:7" ht="9.75">
      <c r="A49" s="148" t="s">
        <v>145</v>
      </c>
      <c r="B49" s="148"/>
      <c r="C49" s="148"/>
      <c r="D49" s="148"/>
      <c r="E49" s="148"/>
      <c r="F49" s="43"/>
      <c r="G49" s="1" t="s">
        <v>38</v>
      </c>
    </row>
    <row r="50" spans="4:7" ht="9.75">
      <c r="D50" s="113" t="s">
        <v>23</v>
      </c>
      <c r="E50" s="9"/>
      <c r="F50" s="9"/>
      <c r="G50" s="9" t="s">
        <v>26</v>
      </c>
    </row>
    <row r="51" ht="9.75">
      <c r="A51" s="1" t="s">
        <v>117</v>
      </c>
    </row>
  </sheetData>
  <sheetProtection/>
  <mergeCells count="46">
    <mergeCell ref="A45:E45"/>
    <mergeCell ref="A49:E49"/>
    <mergeCell ref="A37:E37"/>
    <mergeCell ref="A38:A39"/>
    <mergeCell ref="A40:E40"/>
    <mergeCell ref="A41:A43"/>
    <mergeCell ref="C42:E42"/>
    <mergeCell ref="B44:E44"/>
    <mergeCell ref="A30:E30"/>
    <mergeCell ref="A31:E31"/>
    <mergeCell ref="C32:E32"/>
    <mergeCell ref="C33:E33"/>
    <mergeCell ref="C34:E34"/>
    <mergeCell ref="B35:B36"/>
    <mergeCell ref="D35:E35"/>
    <mergeCell ref="D36:E36"/>
    <mergeCell ref="A2:H2"/>
    <mergeCell ref="A5:H5"/>
    <mergeCell ref="A24:E24"/>
    <mergeCell ref="A25:E25"/>
    <mergeCell ref="C22:E22"/>
    <mergeCell ref="C17:E17"/>
    <mergeCell ref="A17:A18"/>
    <mergeCell ref="C18:E18"/>
    <mergeCell ref="A20:E20"/>
    <mergeCell ref="A19:E19"/>
    <mergeCell ref="A4:D4"/>
    <mergeCell ref="A29:E29"/>
    <mergeCell ref="A27:E27"/>
    <mergeCell ref="A3:D3"/>
    <mergeCell ref="E3:H3"/>
    <mergeCell ref="C21:E21"/>
    <mergeCell ref="E4:H4"/>
    <mergeCell ref="C15:E15"/>
    <mergeCell ref="C14:E14"/>
    <mergeCell ref="A10:E10"/>
    <mergeCell ref="A9:H9"/>
    <mergeCell ref="A6:D6"/>
    <mergeCell ref="A21:A22"/>
    <mergeCell ref="A14:A15"/>
    <mergeCell ref="A16:E16"/>
    <mergeCell ref="A23:E23"/>
    <mergeCell ref="G6:H6"/>
    <mergeCell ref="A11:E11"/>
    <mergeCell ref="A13:E13"/>
    <mergeCell ref="A12:E12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00390625" style="2" customWidth="1"/>
    <col min="5" max="6" width="11.421875" style="2" customWidth="1"/>
    <col min="7" max="16384" width="9.140625" style="2" customWidth="1"/>
  </cols>
  <sheetData>
    <row r="2" spans="1:6" ht="13.5" customHeight="1">
      <c r="A2" s="129" t="s">
        <v>143</v>
      </c>
      <c r="B2" s="130"/>
      <c r="C2" s="130"/>
      <c r="D2" s="130"/>
      <c r="E2" s="164"/>
      <c r="F2" s="165"/>
    </row>
    <row r="3" spans="1:6" ht="22.5" customHeight="1" hidden="1">
      <c r="A3" s="172" t="s">
        <v>15</v>
      </c>
      <c r="B3" s="172"/>
      <c r="C3" s="172"/>
      <c r="D3" s="8"/>
      <c r="E3" s="194"/>
      <c r="F3" s="194"/>
    </row>
    <row r="4" spans="1:6" ht="6" customHeight="1" hidden="1">
      <c r="A4" s="172" t="s">
        <v>16</v>
      </c>
      <c r="B4" s="172"/>
      <c r="C4" s="172"/>
      <c r="D4" s="8"/>
      <c r="E4" s="194"/>
      <c r="F4" s="194"/>
    </row>
    <row r="5" spans="1:6" ht="12.75" customHeight="1">
      <c r="A5" s="129" t="s">
        <v>141</v>
      </c>
      <c r="B5" s="130"/>
      <c r="C5" s="130"/>
      <c r="D5" s="130"/>
      <c r="E5" s="164"/>
      <c r="F5" s="165"/>
    </row>
    <row r="6" spans="1:6" ht="13.5" customHeight="1" hidden="1">
      <c r="A6" s="195" t="s">
        <v>17</v>
      </c>
      <c r="B6" s="195"/>
      <c r="C6" s="195"/>
      <c r="D6" s="11"/>
      <c r="E6" s="11" t="s">
        <v>21</v>
      </c>
      <c r="F6" s="12" t="s">
        <v>19</v>
      </c>
    </row>
    <row r="7" spans="1:6" ht="3.75" customHeight="1">
      <c r="A7" s="196"/>
      <c r="B7" s="196"/>
      <c r="C7" s="196"/>
      <c r="D7" s="196"/>
      <c r="E7" s="196"/>
      <c r="F7" s="196"/>
    </row>
    <row r="8" spans="1:6" ht="22.5" customHeight="1">
      <c r="A8" s="198" t="s">
        <v>157</v>
      </c>
      <c r="B8" s="198"/>
      <c r="C8" s="198"/>
      <c r="D8" s="198"/>
      <c r="E8" s="198"/>
      <c r="F8" s="198"/>
    </row>
    <row r="9" spans="1:6" ht="9" customHeight="1">
      <c r="A9" s="197"/>
      <c r="B9" s="197"/>
      <c r="C9" s="197"/>
      <c r="D9" s="197"/>
      <c r="E9" s="197"/>
      <c r="F9" s="197"/>
    </row>
    <row r="10" spans="1:6" ht="37.5" customHeight="1">
      <c r="A10" s="47" t="s">
        <v>14</v>
      </c>
      <c r="B10" s="199" t="s">
        <v>131</v>
      </c>
      <c r="C10" s="200"/>
      <c r="D10" s="48" t="s">
        <v>125</v>
      </c>
      <c r="E10" s="47" t="s">
        <v>20</v>
      </c>
      <c r="F10" s="47" t="s">
        <v>132</v>
      </c>
    </row>
    <row r="11" spans="1:6" ht="18.75" customHeight="1">
      <c r="A11" s="3" t="s">
        <v>52</v>
      </c>
      <c r="B11" s="190" t="s">
        <v>46</v>
      </c>
      <c r="C11" s="190"/>
      <c r="D11" s="60">
        <v>10</v>
      </c>
      <c r="E11" s="95">
        <v>43</v>
      </c>
      <c r="F11" s="95">
        <v>46</v>
      </c>
    </row>
    <row r="12" spans="1:6" ht="18.75" customHeight="1">
      <c r="A12" s="3" t="s">
        <v>53</v>
      </c>
      <c r="B12" s="187" t="s">
        <v>47</v>
      </c>
      <c r="C12" s="187"/>
      <c r="D12" s="58">
        <v>20</v>
      </c>
      <c r="E12" s="95">
        <v>15593</v>
      </c>
      <c r="F12" s="95">
        <v>34196</v>
      </c>
    </row>
    <row r="13" spans="1:6" ht="18.75" customHeight="1">
      <c r="A13" s="3" t="s">
        <v>54</v>
      </c>
      <c r="B13" s="187" t="s">
        <v>48</v>
      </c>
      <c r="C13" s="187"/>
      <c r="D13" s="58">
        <v>30</v>
      </c>
      <c r="E13" s="95"/>
      <c r="F13" s="95"/>
    </row>
    <row r="14" spans="1:6" ht="18.75" customHeight="1">
      <c r="A14" s="3" t="s">
        <v>55</v>
      </c>
      <c r="B14" s="190" t="s">
        <v>49</v>
      </c>
      <c r="C14" s="190"/>
      <c r="D14" s="60">
        <v>40</v>
      </c>
      <c r="E14" s="95">
        <v>170921</v>
      </c>
      <c r="F14" s="95">
        <v>2874</v>
      </c>
    </row>
    <row r="15" spans="1:6" ht="18.75" customHeight="1">
      <c r="A15" s="3" t="s">
        <v>56</v>
      </c>
      <c r="B15" s="190" t="s">
        <v>50</v>
      </c>
      <c r="C15" s="190"/>
      <c r="D15" s="60">
        <v>50</v>
      </c>
      <c r="E15" s="96">
        <v>0</v>
      </c>
      <c r="F15" s="96">
        <v>6572</v>
      </c>
    </row>
    <row r="16" spans="1:6" ht="18.75" customHeight="1">
      <c r="A16" s="4" t="s">
        <v>57</v>
      </c>
      <c r="B16" s="190" t="s">
        <v>133</v>
      </c>
      <c r="C16" s="190"/>
      <c r="D16" s="55">
        <v>55</v>
      </c>
      <c r="E16" s="96">
        <v>41201</v>
      </c>
      <c r="F16" s="96">
        <v>0</v>
      </c>
    </row>
    <row r="17" spans="1:6" ht="18.75" customHeight="1">
      <c r="A17" s="4" t="s">
        <v>58</v>
      </c>
      <c r="B17" s="188" t="s">
        <v>51</v>
      </c>
      <c r="C17" s="189"/>
      <c r="D17" s="55">
        <v>60</v>
      </c>
      <c r="E17" s="95">
        <v>3193</v>
      </c>
      <c r="F17" s="95">
        <v>182521</v>
      </c>
    </row>
    <row r="18" spans="1:6" ht="18.75" customHeight="1">
      <c r="A18" s="72" t="s">
        <v>60</v>
      </c>
      <c r="B18" s="201" t="s">
        <v>59</v>
      </c>
      <c r="C18" s="202"/>
      <c r="D18" s="73">
        <v>70</v>
      </c>
      <c r="E18" s="97">
        <f>E11+E12+E13+E14+E15+E16+E17</f>
        <v>230951</v>
      </c>
      <c r="F18" s="97">
        <f>F11+F12+F13+F14+F15+F16+F17</f>
        <v>226209</v>
      </c>
    </row>
    <row r="19" spans="1:6" ht="18.75" customHeight="1">
      <c r="A19" s="3" t="s">
        <v>68</v>
      </c>
      <c r="B19" s="190" t="s">
        <v>61</v>
      </c>
      <c r="C19" s="190"/>
      <c r="D19" s="60">
        <v>80</v>
      </c>
      <c r="E19" s="95"/>
      <c r="F19" s="95"/>
    </row>
    <row r="20" spans="1:6" ht="18.75" customHeight="1">
      <c r="A20" s="183"/>
      <c r="B20" s="4" t="s">
        <v>2</v>
      </c>
      <c r="C20" s="4" t="s">
        <v>62</v>
      </c>
      <c r="D20" s="60">
        <v>90</v>
      </c>
      <c r="E20" s="95"/>
      <c r="F20" s="95"/>
    </row>
    <row r="21" spans="1:6" ht="18.75" customHeight="1">
      <c r="A21" s="184"/>
      <c r="B21" s="4" t="s">
        <v>3</v>
      </c>
      <c r="C21" s="4" t="s">
        <v>63</v>
      </c>
      <c r="D21" s="60">
        <v>100</v>
      </c>
      <c r="E21" s="96"/>
      <c r="F21" s="96"/>
    </row>
    <row r="22" spans="1:6" ht="18.75" customHeight="1">
      <c r="A22" s="184"/>
      <c r="B22" s="4" t="s">
        <v>4</v>
      </c>
      <c r="C22" s="4" t="s">
        <v>64</v>
      </c>
      <c r="D22" s="60">
        <v>110</v>
      </c>
      <c r="E22" s="96">
        <v>35843</v>
      </c>
      <c r="F22" s="96">
        <v>36704</v>
      </c>
    </row>
    <row r="23" spans="1:6" ht="18.75" customHeight="1">
      <c r="A23" s="184"/>
      <c r="B23" s="4" t="s">
        <v>5</v>
      </c>
      <c r="C23" s="4" t="s">
        <v>65</v>
      </c>
      <c r="D23" s="60">
        <v>120</v>
      </c>
      <c r="E23" s="96">
        <v>9410</v>
      </c>
      <c r="F23" s="96">
        <v>8658</v>
      </c>
    </row>
    <row r="24" spans="1:6" ht="24" customHeight="1">
      <c r="A24" s="184"/>
      <c r="B24" s="4" t="s">
        <v>6</v>
      </c>
      <c r="C24" s="17" t="s">
        <v>66</v>
      </c>
      <c r="D24" s="57">
        <v>130</v>
      </c>
      <c r="E24" s="96">
        <v>112</v>
      </c>
      <c r="F24" s="96">
        <v>0</v>
      </c>
    </row>
    <row r="25" spans="1:6" ht="18.75" customHeight="1">
      <c r="A25" s="185"/>
      <c r="B25" s="4" t="s">
        <v>8</v>
      </c>
      <c r="C25" s="17" t="s">
        <v>67</v>
      </c>
      <c r="D25" s="57">
        <v>140</v>
      </c>
      <c r="E25" s="96">
        <v>165434</v>
      </c>
      <c r="F25" s="96">
        <v>170957</v>
      </c>
    </row>
    <row r="26" spans="1:6" ht="18.75" customHeight="1">
      <c r="A26" s="3" t="s">
        <v>70</v>
      </c>
      <c r="B26" s="188" t="s">
        <v>69</v>
      </c>
      <c r="C26" s="189"/>
      <c r="D26" s="55">
        <v>150</v>
      </c>
      <c r="E26" s="96"/>
      <c r="F26" s="96"/>
    </row>
    <row r="27" spans="1:6" ht="18.75" customHeight="1">
      <c r="A27" s="72" t="s">
        <v>71</v>
      </c>
      <c r="B27" s="180" t="s">
        <v>72</v>
      </c>
      <c r="C27" s="180"/>
      <c r="D27" s="70">
        <v>160</v>
      </c>
      <c r="E27" s="98">
        <f>E20+E21+E22+E23+E24+E25+E26</f>
        <v>210799</v>
      </c>
      <c r="F27" s="98">
        <f>F20+F21+F22+F23+F24+F25+F26</f>
        <v>216319</v>
      </c>
    </row>
    <row r="28" spans="1:6" ht="18.75" customHeight="1">
      <c r="A28" s="74" t="s">
        <v>134</v>
      </c>
      <c r="B28" s="181" t="s">
        <v>73</v>
      </c>
      <c r="C28" s="181"/>
      <c r="D28" s="75">
        <v>170</v>
      </c>
      <c r="E28" s="99">
        <f>E18-E27</f>
        <v>20152</v>
      </c>
      <c r="F28" s="100">
        <f>F18-F27</f>
        <v>9890</v>
      </c>
    </row>
    <row r="29" spans="1:6" ht="22.5" customHeight="1">
      <c r="A29" s="18"/>
      <c r="B29" s="182"/>
      <c r="C29" s="182"/>
      <c r="D29" s="46"/>
      <c r="E29" s="19"/>
      <c r="F29" s="21"/>
    </row>
    <row r="30" spans="1:8" ht="15.75" customHeight="1">
      <c r="A30" s="1" t="s">
        <v>146</v>
      </c>
      <c r="B30" s="1"/>
      <c r="C30" s="1"/>
      <c r="D30" s="1"/>
      <c r="E30" s="1"/>
      <c r="F30" s="110" t="s">
        <v>74</v>
      </c>
      <c r="G30" s="1"/>
      <c r="H30" s="1"/>
    </row>
    <row r="31" spans="1:8" ht="11.25" customHeight="1">
      <c r="A31" s="1"/>
      <c r="B31" s="1"/>
      <c r="C31" s="113" t="s">
        <v>24</v>
      </c>
      <c r="D31" s="20"/>
      <c r="E31" s="9"/>
      <c r="F31" s="9" t="s">
        <v>25</v>
      </c>
      <c r="G31" s="9"/>
      <c r="H31" s="1"/>
    </row>
    <row r="32" spans="1:8" ht="21" customHeight="1">
      <c r="A32" s="1" t="s">
        <v>118</v>
      </c>
      <c r="B32" s="1"/>
      <c r="C32" s="1"/>
      <c r="D32" s="1"/>
      <c r="E32" s="1"/>
      <c r="F32" s="1"/>
      <c r="G32" s="1"/>
      <c r="H32" s="1"/>
    </row>
    <row r="33" spans="1:6" ht="12" customHeight="1">
      <c r="A33" s="18"/>
      <c r="B33" s="186"/>
      <c r="C33" s="186"/>
      <c r="D33" s="19"/>
      <c r="E33" s="19"/>
      <c r="F33" s="19"/>
    </row>
    <row r="34" spans="1:6" ht="15" customHeight="1">
      <c r="A34" s="18"/>
      <c r="B34" s="186"/>
      <c r="C34" s="186"/>
      <c r="D34" s="19"/>
      <c r="E34" s="19"/>
      <c r="F34" s="19"/>
    </row>
    <row r="35" spans="1:6" ht="15" customHeight="1">
      <c r="A35" s="18"/>
      <c r="B35" s="186"/>
      <c r="C35" s="186"/>
      <c r="D35" s="19"/>
      <c r="E35" s="19"/>
      <c r="F35" s="19"/>
    </row>
    <row r="36" spans="1:6" ht="16.5" customHeight="1">
      <c r="A36" s="18"/>
      <c r="B36" s="186"/>
      <c r="C36" s="186"/>
      <c r="D36" s="19"/>
      <c r="E36" s="19"/>
      <c r="F36" s="19"/>
    </row>
    <row r="37" spans="1:6" ht="15.75" customHeight="1">
      <c r="A37" s="18"/>
      <c r="B37" s="186"/>
      <c r="C37" s="186"/>
      <c r="D37" s="19"/>
      <c r="E37" s="19"/>
      <c r="F37" s="19"/>
    </row>
    <row r="38" spans="1:6" ht="13.5" customHeight="1">
      <c r="A38" s="18"/>
      <c r="B38" s="193"/>
      <c r="C38" s="193"/>
      <c r="D38" s="45"/>
      <c r="E38" s="19"/>
      <c r="F38" s="19"/>
    </row>
    <row r="39" spans="1:6" ht="16.5" customHeight="1">
      <c r="A39" s="18"/>
      <c r="B39" s="186"/>
      <c r="C39" s="186"/>
      <c r="D39" s="19"/>
      <c r="E39" s="19"/>
      <c r="F39" s="19"/>
    </row>
    <row r="40" spans="1:6" ht="22.5" customHeight="1">
      <c r="A40" s="18"/>
      <c r="B40" s="186"/>
      <c r="C40" s="186"/>
      <c r="D40" s="19"/>
      <c r="E40" s="19"/>
      <c r="F40" s="19"/>
    </row>
    <row r="41" spans="1:6" ht="11.25">
      <c r="A41" s="191"/>
      <c r="B41" s="191"/>
      <c r="C41" s="191"/>
      <c r="D41" s="191"/>
      <c r="E41" s="191"/>
      <c r="F41" s="191"/>
    </row>
    <row r="42" spans="1:6" ht="11.25">
      <c r="A42" s="191"/>
      <c r="B42" s="191"/>
      <c r="C42" s="191"/>
      <c r="D42" s="191"/>
      <c r="E42" s="191"/>
      <c r="F42" s="191"/>
    </row>
    <row r="43" spans="1:6" ht="12">
      <c r="A43" s="192"/>
      <c r="B43" s="192"/>
      <c r="C43" s="192"/>
      <c r="D43" s="192"/>
      <c r="E43" s="192"/>
      <c r="F43" s="192"/>
    </row>
    <row r="44" spans="1:6" ht="11.25">
      <c r="A44" s="191"/>
      <c r="B44" s="191"/>
      <c r="C44" s="191"/>
      <c r="D44" s="191"/>
      <c r="E44" s="191"/>
      <c r="F44" s="191"/>
    </row>
  </sheetData>
  <sheetProtection/>
  <mergeCells count="37">
    <mergeCell ref="A2:F2"/>
    <mergeCell ref="A5:F5"/>
    <mergeCell ref="B16:C16"/>
    <mergeCell ref="A8:F8"/>
    <mergeCell ref="B34:C34"/>
    <mergeCell ref="B33:C33"/>
    <mergeCell ref="A3:C3"/>
    <mergeCell ref="B10:C10"/>
    <mergeCell ref="B17:C17"/>
    <mergeCell ref="B18:C18"/>
    <mergeCell ref="E3:F3"/>
    <mergeCell ref="B14:C14"/>
    <mergeCell ref="B11:C11"/>
    <mergeCell ref="B15:C15"/>
    <mergeCell ref="A4:C4"/>
    <mergeCell ref="E4:F4"/>
    <mergeCell ref="A6:C6"/>
    <mergeCell ref="A7:F7"/>
    <mergeCell ref="A9:F9"/>
    <mergeCell ref="B37:C37"/>
    <mergeCell ref="A44:F44"/>
    <mergeCell ref="B39:C39"/>
    <mergeCell ref="B40:C40"/>
    <mergeCell ref="A41:F41"/>
    <mergeCell ref="A42:F42"/>
    <mergeCell ref="A43:F43"/>
    <mergeCell ref="B38:C38"/>
    <mergeCell ref="B27:C27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G38" sqref="G38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1" spans="1:8" ht="15.75" customHeight="1">
      <c r="A1" s="155" t="s">
        <v>140</v>
      </c>
      <c r="B1" s="156"/>
      <c r="C1" s="156"/>
      <c r="D1" s="156"/>
      <c r="E1" s="156"/>
      <c r="F1" s="223"/>
      <c r="G1" s="223"/>
      <c r="H1" s="224"/>
    </row>
    <row r="2" spans="1:8" ht="22.5" customHeight="1" hidden="1">
      <c r="A2" s="129" t="s">
        <v>15</v>
      </c>
      <c r="B2" s="130"/>
      <c r="C2" s="130"/>
      <c r="D2" s="130"/>
      <c r="E2" s="131"/>
      <c r="F2" s="26"/>
      <c r="G2" s="221"/>
      <c r="H2" s="222"/>
    </row>
    <row r="3" spans="1:8" ht="22.5" customHeight="1" hidden="1">
      <c r="A3" s="129" t="s">
        <v>16</v>
      </c>
      <c r="B3" s="130"/>
      <c r="C3" s="130"/>
      <c r="D3" s="130"/>
      <c r="E3" s="131"/>
      <c r="F3" s="26"/>
      <c r="G3" s="221"/>
      <c r="H3" s="222"/>
    </row>
    <row r="4" spans="1:8" ht="14.25" customHeight="1">
      <c r="A4" s="129" t="s">
        <v>141</v>
      </c>
      <c r="B4" s="130"/>
      <c r="C4" s="130"/>
      <c r="D4" s="130"/>
      <c r="E4" s="130"/>
      <c r="F4" s="164"/>
      <c r="G4" s="164"/>
      <c r="H4" s="165"/>
    </row>
    <row r="5" spans="1:8" ht="22.5" customHeight="1" hidden="1">
      <c r="A5" s="205" t="s">
        <v>17</v>
      </c>
      <c r="B5" s="205"/>
      <c r="C5" s="205"/>
      <c r="D5" s="205"/>
      <c r="E5" s="205"/>
      <c r="F5" s="10"/>
      <c r="G5" s="10" t="s">
        <v>21</v>
      </c>
      <c r="H5" s="13" t="s">
        <v>19</v>
      </c>
    </row>
    <row r="6" spans="1:8" ht="4.5" customHeight="1">
      <c r="A6" s="196"/>
      <c r="B6" s="196"/>
      <c r="C6" s="196"/>
      <c r="D6" s="196"/>
      <c r="E6" s="196"/>
      <c r="F6" s="196"/>
      <c r="G6" s="196"/>
      <c r="H6" s="196"/>
    </row>
    <row r="7" spans="1:8" ht="24.75" customHeight="1">
      <c r="A7" s="198" t="s">
        <v>158</v>
      </c>
      <c r="B7" s="198"/>
      <c r="C7" s="198"/>
      <c r="D7" s="198"/>
      <c r="E7" s="198"/>
      <c r="F7" s="198"/>
      <c r="G7" s="198"/>
      <c r="H7" s="198"/>
    </row>
    <row r="8" spans="1:8" ht="4.5" customHeight="1">
      <c r="A8" s="197"/>
      <c r="B8" s="197"/>
      <c r="C8" s="197"/>
      <c r="D8" s="197"/>
      <c r="E8" s="197"/>
      <c r="F8" s="197"/>
      <c r="G8" s="197"/>
      <c r="H8" s="197"/>
    </row>
    <row r="9" spans="1:8" ht="37.5" customHeight="1">
      <c r="A9" s="47" t="s">
        <v>14</v>
      </c>
      <c r="B9" s="199" t="s">
        <v>131</v>
      </c>
      <c r="C9" s="226"/>
      <c r="D9" s="226"/>
      <c r="E9" s="200"/>
      <c r="F9" s="47" t="s">
        <v>125</v>
      </c>
      <c r="G9" s="47" t="s">
        <v>20</v>
      </c>
      <c r="H9" s="47" t="s">
        <v>29</v>
      </c>
    </row>
    <row r="10" spans="1:8" ht="20.25" customHeight="1">
      <c r="A10" s="76" t="s">
        <v>52</v>
      </c>
      <c r="B10" s="227" t="s">
        <v>103</v>
      </c>
      <c r="C10" s="227"/>
      <c r="D10" s="227"/>
      <c r="E10" s="227"/>
      <c r="F10" s="77">
        <v>10</v>
      </c>
      <c r="G10" s="101">
        <f>H41</f>
        <v>73822</v>
      </c>
      <c r="H10" s="101">
        <f>SUM(H11+H12)</f>
        <v>102216</v>
      </c>
    </row>
    <row r="11" spans="1:8" ht="24" customHeight="1">
      <c r="A11" s="219"/>
      <c r="B11" s="4" t="s">
        <v>2</v>
      </c>
      <c r="C11" s="213" t="s">
        <v>126</v>
      </c>
      <c r="D11" s="214"/>
      <c r="E11" s="215"/>
      <c r="F11" s="60">
        <v>12</v>
      </c>
      <c r="G11" s="95">
        <f>H44</f>
        <v>0</v>
      </c>
      <c r="H11" s="95"/>
    </row>
    <row r="12" spans="1:8" ht="24" customHeight="1">
      <c r="A12" s="220"/>
      <c r="B12" s="4" t="s">
        <v>3</v>
      </c>
      <c r="C12" s="213" t="s">
        <v>127</v>
      </c>
      <c r="D12" s="214"/>
      <c r="E12" s="215"/>
      <c r="F12" s="60">
        <v>14</v>
      </c>
      <c r="G12" s="95">
        <f>H45</f>
        <v>73822</v>
      </c>
      <c r="H12" s="95">
        <v>102216</v>
      </c>
    </row>
    <row r="13" spans="1:8" ht="20.25" customHeight="1">
      <c r="A13" s="69" t="s">
        <v>53</v>
      </c>
      <c r="B13" s="225" t="s">
        <v>104</v>
      </c>
      <c r="C13" s="225"/>
      <c r="D13" s="225"/>
      <c r="E13" s="225"/>
      <c r="F13" s="71">
        <v>20</v>
      </c>
      <c r="G13" s="97">
        <f>G21+G14</f>
        <v>15593</v>
      </c>
      <c r="H13" s="97">
        <f>H21+H14</f>
        <v>34196</v>
      </c>
    </row>
    <row r="14" spans="1:8" ht="18.75" customHeight="1">
      <c r="A14" s="217"/>
      <c r="B14" s="4" t="s">
        <v>2</v>
      </c>
      <c r="C14" s="204" t="s">
        <v>128</v>
      </c>
      <c r="D14" s="204"/>
      <c r="E14" s="204"/>
      <c r="F14" s="60">
        <v>30</v>
      </c>
      <c r="G14" s="95">
        <f>G15+G16+G17+G18+G19+G20</f>
        <v>0</v>
      </c>
      <c r="H14" s="102">
        <f>H15+H16+H17+H18+H19+H20</f>
        <v>0</v>
      </c>
    </row>
    <row r="15" spans="1:8" ht="17.25" customHeight="1">
      <c r="A15" s="217"/>
      <c r="B15" s="203"/>
      <c r="C15" s="4" t="s">
        <v>75</v>
      </c>
      <c r="D15" s="204" t="s">
        <v>102</v>
      </c>
      <c r="E15" s="204"/>
      <c r="F15" s="60">
        <v>40</v>
      </c>
      <c r="G15" s="103"/>
      <c r="H15" s="95"/>
    </row>
    <row r="16" spans="1:8" ht="18.75" customHeight="1">
      <c r="A16" s="217"/>
      <c r="B16" s="203"/>
      <c r="C16" s="4" t="s">
        <v>76</v>
      </c>
      <c r="D16" s="204" t="s">
        <v>77</v>
      </c>
      <c r="E16" s="204"/>
      <c r="F16" s="60">
        <v>50</v>
      </c>
      <c r="G16" s="104"/>
      <c r="H16" s="105"/>
    </row>
    <row r="17" spans="1:8" ht="16.5" customHeight="1">
      <c r="A17" s="217"/>
      <c r="B17" s="203"/>
      <c r="C17" s="4" t="s">
        <v>79</v>
      </c>
      <c r="D17" s="204" t="s">
        <v>83</v>
      </c>
      <c r="E17" s="204"/>
      <c r="F17" s="60">
        <v>60</v>
      </c>
      <c r="G17" s="106"/>
      <c r="H17" s="95"/>
    </row>
    <row r="18" spans="1:8" ht="18" customHeight="1">
      <c r="A18" s="217"/>
      <c r="B18" s="203"/>
      <c r="C18" s="4" t="s">
        <v>80</v>
      </c>
      <c r="D18" s="204" t="s">
        <v>78</v>
      </c>
      <c r="E18" s="204"/>
      <c r="F18" s="60">
        <v>70</v>
      </c>
      <c r="G18" s="96"/>
      <c r="H18" s="96"/>
    </row>
    <row r="19" spans="1:8" ht="18.75" customHeight="1">
      <c r="A19" s="217"/>
      <c r="B19" s="203"/>
      <c r="C19" s="4" t="s">
        <v>81</v>
      </c>
      <c r="D19" s="204" t="s">
        <v>84</v>
      </c>
      <c r="E19" s="204"/>
      <c r="F19" s="60">
        <v>80</v>
      </c>
      <c r="G19" s="96"/>
      <c r="H19" s="96"/>
    </row>
    <row r="20" spans="1:8" ht="18.75" customHeight="1">
      <c r="A20" s="217"/>
      <c r="B20" s="203"/>
      <c r="C20" s="4" t="s">
        <v>82</v>
      </c>
      <c r="D20" s="204" t="s">
        <v>85</v>
      </c>
      <c r="E20" s="204"/>
      <c r="F20" s="60">
        <v>90</v>
      </c>
      <c r="G20" s="96"/>
      <c r="H20" s="96"/>
    </row>
    <row r="21" spans="1:8" ht="18.75" customHeight="1">
      <c r="A21" s="217"/>
      <c r="B21" s="4" t="s">
        <v>3</v>
      </c>
      <c r="C21" s="204" t="s">
        <v>129</v>
      </c>
      <c r="D21" s="204"/>
      <c r="E21" s="204"/>
      <c r="F21" s="60">
        <v>100</v>
      </c>
      <c r="G21" s="96">
        <f>G22+G23+G24+G25+G26+G27</f>
        <v>15593</v>
      </c>
      <c r="H21" s="96">
        <f>H22+H23+H24+H25+H26+H27</f>
        <v>34196</v>
      </c>
    </row>
    <row r="22" spans="1:8" ht="17.25" customHeight="1">
      <c r="A22" s="217"/>
      <c r="B22" s="203"/>
      <c r="C22" s="4" t="s">
        <v>86</v>
      </c>
      <c r="D22" s="204" t="s">
        <v>102</v>
      </c>
      <c r="E22" s="204"/>
      <c r="F22" s="60">
        <v>110</v>
      </c>
      <c r="G22" s="96">
        <v>14904</v>
      </c>
      <c r="H22" s="96">
        <v>32942</v>
      </c>
    </row>
    <row r="23" spans="1:8" ht="18.75" customHeight="1">
      <c r="A23" s="217"/>
      <c r="B23" s="203"/>
      <c r="C23" s="4" t="s">
        <v>87</v>
      </c>
      <c r="D23" s="204" t="s">
        <v>77</v>
      </c>
      <c r="E23" s="204"/>
      <c r="F23" s="60">
        <v>120</v>
      </c>
      <c r="G23" s="96"/>
      <c r="H23" s="96"/>
    </row>
    <row r="24" spans="1:8" ht="20.25" customHeight="1">
      <c r="A24" s="217"/>
      <c r="B24" s="203"/>
      <c r="C24" s="4" t="s">
        <v>88</v>
      </c>
      <c r="D24" s="204" t="s">
        <v>83</v>
      </c>
      <c r="E24" s="204"/>
      <c r="F24" s="60">
        <v>130</v>
      </c>
      <c r="G24" s="96">
        <v>641</v>
      </c>
      <c r="H24" s="96">
        <v>1107</v>
      </c>
    </row>
    <row r="25" spans="1:8" ht="18.75" customHeight="1">
      <c r="A25" s="217"/>
      <c r="B25" s="203"/>
      <c r="C25" s="4" t="s">
        <v>89</v>
      </c>
      <c r="D25" s="204" t="s">
        <v>78</v>
      </c>
      <c r="E25" s="204"/>
      <c r="F25" s="60">
        <v>140</v>
      </c>
      <c r="G25" s="96">
        <v>0</v>
      </c>
      <c r="H25" s="96">
        <v>0</v>
      </c>
    </row>
    <row r="26" spans="1:8" ht="18" customHeight="1">
      <c r="A26" s="217"/>
      <c r="B26" s="203"/>
      <c r="C26" s="4" t="s">
        <v>90</v>
      </c>
      <c r="D26" s="204" t="s">
        <v>84</v>
      </c>
      <c r="E26" s="204"/>
      <c r="F26" s="60">
        <v>150</v>
      </c>
      <c r="G26" s="96">
        <v>48</v>
      </c>
      <c r="H26" s="96">
        <v>147</v>
      </c>
    </row>
    <row r="27" spans="1:8" ht="16.5" customHeight="1">
      <c r="A27" s="217"/>
      <c r="B27" s="203"/>
      <c r="C27" s="4" t="s">
        <v>91</v>
      </c>
      <c r="D27" s="204" t="s">
        <v>85</v>
      </c>
      <c r="E27" s="204"/>
      <c r="F27" s="60">
        <v>160</v>
      </c>
      <c r="G27" s="96"/>
      <c r="H27" s="96"/>
    </row>
    <row r="28" spans="1:8" ht="18.75" customHeight="1">
      <c r="A28" s="69" t="s">
        <v>54</v>
      </c>
      <c r="B28" s="225" t="s">
        <v>105</v>
      </c>
      <c r="C28" s="225"/>
      <c r="D28" s="225"/>
      <c r="E28" s="225"/>
      <c r="F28" s="71">
        <v>170</v>
      </c>
      <c r="G28" s="98">
        <f>G29+G35</f>
        <v>54509</v>
      </c>
      <c r="H28" s="98">
        <f>H29+H35</f>
        <v>62590</v>
      </c>
    </row>
    <row r="29" spans="1:8" ht="24" customHeight="1">
      <c r="A29" s="217"/>
      <c r="B29" s="4" t="s">
        <v>2</v>
      </c>
      <c r="C29" s="206" t="s">
        <v>130</v>
      </c>
      <c r="D29" s="207"/>
      <c r="E29" s="208"/>
      <c r="F29" s="60">
        <v>180</v>
      </c>
      <c r="G29" s="96">
        <f>G30+G33+G34</f>
        <v>0</v>
      </c>
      <c r="H29" s="96">
        <f>H30+H33+H34</f>
        <v>0</v>
      </c>
    </row>
    <row r="30" spans="1:8" ht="20.25" customHeight="1">
      <c r="A30" s="217"/>
      <c r="B30" s="203"/>
      <c r="C30" s="4" t="s">
        <v>75</v>
      </c>
      <c r="D30" s="206" t="s">
        <v>101</v>
      </c>
      <c r="E30" s="208"/>
      <c r="F30" s="60">
        <v>190</v>
      </c>
      <c r="G30" s="96">
        <f>G31+G32</f>
        <v>0</v>
      </c>
      <c r="H30" s="96">
        <f>H31+H32</f>
        <v>0</v>
      </c>
    </row>
    <row r="31" spans="1:8" ht="20.25" customHeight="1">
      <c r="A31" s="217"/>
      <c r="B31" s="203"/>
      <c r="C31" s="203"/>
      <c r="D31" s="22" t="s">
        <v>92</v>
      </c>
      <c r="E31" s="23" t="s">
        <v>93</v>
      </c>
      <c r="F31" s="63">
        <v>200</v>
      </c>
      <c r="G31" s="96"/>
      <c r="H31" s="96"/>
    </row>
    <row r="32" spans="1:8" ht="20.25" customHeight="1">
      <c r="A32" s="217"/>
      <c r="B32" s="203"/>
      <c r="C32" s="203"/>
      <c r="D32" s="16" t="s">
        <v>94</v>
      </c>
      <c r="E32" s="15" t="s">
        <v>95</v>
      </c>
      <c r="F32" s="60">
        <v>210</v>
      </c>
      <c r="G32" s="96"/>
      <c r="H32" s="96"/>
    </row>
    <row r="33" spans="1:8" ht="20.25" customHeight="1">
      <c r="A33" s="217"/>
      <c r="B33" s="203"/>
      <c r="C33" s="15" t="s">
        <v>76</v>
      </c>
      <c r="D33" s="204" t="s">
        <v>96</v>
      </c>
      <c r="E33" s="204"/>
      <c r="F33" s="60">
        <v>220</v>
      </c>
      <c r="G33" s="96"/>
      <c r="H33" s="96"/>
    </row>
    <row r="34" spans="1:8" ht="20.25" customHeight="1">
      <c r="A34" s="217"/>
      <c r="B34" s="203"/>
      <c r="C34" s="15" t="s">
        <v>79</v>
      </c>
      <c r="D34" s="204" t="s">
        <v>97</v>
      </c>
      <c r="E34" s="204"/>
      <c r="F34" s="60">
        <v>230</v>
      </c>
      <c r="G34" s="96"/>
      <c r="H34" s="96"/>
    </row>
    <row r="35" spans="1:8" ht="24" customHeight="1">
      <c r="A35" s="217"/>
      <c r="B35" s="4" t="s">
        <v>3</v>
      </c>
      <c r="C35" s="206" t="s">
        <v>127</v>
      </c>
      <c r="D35" s="207"/>
      <c r="E35" s="208"/>
      <c r="F35" s="60">
        <v>240</v>
      </c>
      <c r="G35" s="96">
        <f>G36+G39+G40</f>
        <v>54509</v>
      </c>
      <c r="H35" s="96">
        <f>H36+H39+H40</f>
        <v>62590</v>
      </c>
    </row>
    <row r="36" spans="1:8" ht="20.25" customHeight="1">
      <c r="A36" s="217"/>
      <c r="B36" s="203"/>
      <c r="C36" s="15" t="s">
        <v>86</v>
      </c>
      <c r="D36" s="204" t="s">
        <v>101</v>
      </c>
      <c r="E36" s="204"/>
      <c r="F36" s="60">
        <v>250</v>
      </c>
      <c r="G36" s="96">
        <f>G37+G38</f>
        <v>54509</v>
      </c>
      <c r="H36" s="96">
        <f>H37+H38</f>
        <v>62590</v>
      </c>
    </row>
    <row r="37" spans="1:8" ht="20.25" customHeight="1">
      <c r="A37" s="217"/>
      <c r="B37" s="203"/>
      <c r="C37" s="203"/>
      <c r="D37" s="22" t="s">
        <v>98</v>
      </c>
      <c r="E37" s="23" t="s">
        <v>93</v>
      </c>
      <c r="F37" s="63">
        <v>260</v>
      </c>
      <c r="G37" s="96">
        <v>54509</v>
      </c>
      <c r="H37" s="96">
        <v>62590</v>
      </c>
    </row>
    <row r="38" spans="1:8" ht="20.25" customHeight="1">
      <c r="A38" s="217"/>
      <c r="B38" s="203"/>
      <c r="C38" s="203"/>
      <c r="D38" s="16" t="s">
        <v>99</v>
      </c>
      <c r="E38" s="15" t="s">
        <v>95</v>
      </c>
      <c r="F38" s="60">
        <v>270</v>
      </c>
      <c r="G38" s="96"/>
      <c r="H38" s="96"/>
    </row>
    <row r="39" spans="1:8" ht="20.25" customHeight="1">
      <c r="A39" s="217"/>
      <c r="B39" s="203"/>
      <c r="C39" s="15" t="s">
        <v>87</v>
      </c>
      <c r="D39" s="204" t="s">
        <v>96</v>
      </c>
      <c r="E39" s="204"/>
      <c r="F39" s="60">
        <v>280</v>
      </c>
      <c r="G39" s="96"/>
      <c r="H39" s="96"/>
    </row>
    <row r="40" spans="1:8" ht="20.25" customHeight="1">
      <c r="A40" s="218"/>
      <c r="B40" s="183"/>
      <c r="C40" s="24" t="s">
        <v>88</v>
      </c>
      <c r="D40" s="209" t="s">
        <v>97</v>
      </c>
      <c r="E40" s="209"/>
      <c r="F40" s="64">
        <v>290</v>
      </c>
      <c r="G40" s="96"/>
      <c r="H40" s="107"/>
    </row>
    <row r="41" spans="1:8" ht="28.5" customHeight="1">
      <c r="A41" s="76" t="s">
        <v>55</v>
      </c>
      <c r="B41" s="210" t="s">
        <v>100</v>
      </c>
      <c r="C41" s="211"/>
      <c r="D41" s="211"/>
      <c r="E41" s="212"/>
      <c r="F41" s="75">
        <v>300</v>
      </c>
      <c r="G41" s="99">
        <f>G10+G13-G28</f>
        <v>34906</v>
      </c>
      <c r="H41" s="99">
        <f>H10+H13-H28</f>
        <v>73822</v>
      </c>
    </row>
    <row r="42" spans="1:8" ht="8.25" customHeight="1" hidden="1">
      <c r="A42" s="18"/>
      <c r="B42" s="216"/>
      <c r="C42" s="216"/>
      <c r="D42" s="216"/>
      <c r="E42" s="216"/>
      <c r="F42" s="65"/>
      <c r="G42" s="96">
        <f>G11+G14-G29</f>
        <v>0</v>
      </c>
      <c r="H42" s="108"/>
    </row>
    <row r="43" spans="1:8" ht="21.75" customHeight="1" hidden="1">
      <c r="A43" s="1"/>
      <c r="B43" s="1"/>
      <c r="C43" s="1"/>
      <c r="D43" s="1"/>
      <c r="E43" s="1"/>
      <c r="F43" s="5"/>
      <c r="G43" s="96">
        <f>G12+G15-G30</f>
        <v>73822</v>
      </c>
      <c r="H43" s="109"/>
    </row>
    <row r="44" spans="1:8" ht="24" customHeight="1">
      <c r="A44" s="219"/>
      <c r="B44" s="4" t="s">
        <v>2</v>
      </c>
      <c r="C44" s="213" t="s">
        <v>126</v>
      </c>
      <c r="D44" s="214"/>
      <c r="E44" s="215"/>
      <c r="F44" s="60">
        <v>310</v>
      </c>
      <c r="G44" s="96">
        <f>G11+G14-G29</f>
        <v>0</v>
      </c>
      <c r="H44" s="96">
        <f>H11+H14-H29</f>
        <v>0</v>
      </c>
    </row>
    <row r="45" spans="1:8" ht="24" customHeight="1">
      <c r="A45" s="220"/>
      <c r="B45" s="4" t="s">
        <v>3</v>
      </c>
      <c r="C45" s="213" t="s">
        <v>127</v>
      </c>
      <c r="D45" s="214"/>
      <c r="E45" s="215"/>
      <c r="F45" s="60">
        <v>320</v>
      </c>
      <c r="G45" s="96">
        <f>G12+G21-G35</f>
        <v>34906</v>
      </c>
      <c r="H45" s="96">
        <f>H12+H21-H35</f>
        <v>73822</v>
      </c>
    </row>
    <row r="46" spans="1:8" ht="30" customHeight="1">
      <c r="A46" s="1" t="s">
        <v>146</v>
      </c>
      <c r="B46" s="1"/>
      <c r="C46" s="20"/>
      <c r="D46" s="9"/>
      <c r="E46" s="9"/>
      <c r="F46" s="9"/>
      <c r="G46" s="19"/>
      <c r="H46" s="19"/>
    </row>
    <row r="47" spans="5:8" ht="12" customHeight="1">
      <c r="E47" s="114" t="s">
        <v>24</v>
      </c>
      <c r="H47" s="25" t="s">
        <v>25</v>
      </c>
    </row>
    <row r="48" spans="1:8" ht="8.25" customHeight="1">
      <c r="A48" s="191"/>
      <c r="B48" s="191"/>
      <c r="C48" s="191"/>
      <c r="D48" s="191"/>
      <c r="E48" s="191"/>
      <c r="F48" s="191"/>
      <c r="G48" s="191"/>
      <c r="H48" s="191"/>
    </row>
    <row r="49" spans="1:8" ht="15" customHeight="1" hidden="1">
      <c r="A49" s="192"/>
      <c r="B49" s="192"/>
      <c r="C49" s="192"/>
      <c r="D49" s="192"/>
      <c r="E49" s="192"/>
      <c r="F49" s="192"/>
      <c r="G49" s="192"/>
      <c r="H49" s="192"/>
    </row>
    <row r="50" spans="1:8" ht="13.5" customHeight="1" hidden="1">
      <c r="A50" s="191"/>
      <c r="B50" s="191"/>
      <c r="C50" s="191"/>
      <c r="D50" s="191"/>
      <c r="E50" s="191"/>
      <c r="F50" s="191"/>
      <c r="G50" s="191"/>
      <c r="H50" s="191"/>
    </row>
    <row r="51" ht="12" customHeight="1">
      <c r="A51" s="2" t="s">
        <v>119</v>
      </c>
    </row>
    <row r="52" ht="13.5" customHeight="1"/>
  </sheetData>
  <sheetProtection/>
  <mergeCells count="55">
    <mergeCell ref="D30:E30"/>
    <mergeCell ref="D33:E33"/>
    <mergeCell ref="B30:B34"/>
    <mergeCell ref="D20:E20"/>
    <mergeCell ref="C21:E21"/>
    <mergeCell ref="B9:E9"/>
    <mergeCell ref="B10:E10"/>
    <mergeCell ref="D27:E27"/>
    <mergeCell ref="B28:E28"/>
    <mergeCell ref="D16:E16"/>
    <mergeCell ref="B22:B27"/>
    <mergeCell ref="C12:E12"/>
    <mergeCell ref="D17:E17"/>
    <mergeCell ref="D19:E19"/>
    <mergeCell ref="B15:B20"/>
    <mergeCell ref="D24:E24"/>
    <mergeCell ref="A8:H8"/>
    <mergeCell ref="A2:E2"/>
    <mergeCell ref="C14:E14"/>
    <mergeCell ref="A11:A12"/>
    <mergeCell ref="A1:H1"/>
    <mergeCell ref="A4:H4"/>
    <mergeCell ref="A3:E3"/>
    <mergeCell ref="B13:E13"/>
    <mergeCell ref="C11:E11"/>
    <mergeCell ref="B42:E42"/>
    <mergeCell ref="A14:A27"/>
    <mergeCell ref="A29:A40"/>
    <mergeCell ref="A44:A45"/>
    <mergeCell ref="G2:H2"/>
    <mergeCell ref="G3:H3"/>
    <mergeCell ref="A7:H7"/>
    <mergeCell ref="D15:E15"/>
    <mergeCell ref="D18:E18"/>
    <mergeCell ref="A6:H6"/>
    <mergeCell ref="A50:H50"/>
    <mergeCell ref="A48:H48"/>
    <mergeCell ref="D39:E39"/>
    <mergeCell ref="D40:E40"/>
    <mergeCell ref="B41:E41"/>
    <mergeCell ref="D22:E22"/>
    <mergeCell ref="C44:E44"/>
    <mergeCell ref="C45:E45"/>
    <mergeCell ref="B36:B40"/>
    <mergeCell ref="A49:H49"/>
    <mergeCell ref="C37:C38"/>
    <mergeCell ref="D23:E23"/>
    <mergeCell ref="C31:C32"/>
    <mergeCell ref="D26:E26"/>
    <mergeCell ref="A5:E5"/>
    <mergeCell ref="C35:E35"/>
    <mergeCell ref="D36:E36"/>
    <mergeCell ref="D34:E34"/>
    <mergeCell ref="D25:E25"/>
    <mergeCell ref="C29:E29"/>
  </mergeCells>
  <printOptions/>
  <pageMargins left="0.7480314960629921" right="0.15748031496062992" top="0.984251968503937" bottom="0.5118110236220472" header="0.5118110236220472" footer="0.5118110236220472"/>
  <pageSetup fitToWidth="0" fitToHeight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tabSelected="1" zoomScale="75" zoomScaleNormal="75" zoomScalePageLayoutView="0" workbookViewId="0" topLeftCell="A1">
      <selection activeCell="G34" sqref="G34"/>
    </sheetView>
  </sheetViews>
  <sheetFormatPr defaultColWidth="9.140625" defaultRowHeight="12.75"/>
  <cols>
    <col min="1" max="1" width="3.57421875" style="27" customWidth="1"/>
    <col min="2" max="2" width="41.57421875" style="27" customWidth="1"/>
    <col min="3" max="3" width="22.00390625" style="27" bestFit="1" customWidth="1"/>
    <col min="4" max="4" width="12.7109375" style="27" customWidth="1"/>
    <col min="5" max="5" width="18.7109375" style="27" bestFit="1" customWidth="1"/>
    <col min="6" max="6" width="12.7109375" style="27" customWidth="1"/>
    <col min="7" max="7" width="17.28125" style="27" bestFit="1" customWidth="1"/>
    <col min="8" max="12" width="12.7109375" style="27" customWidth="1"/>
    <col min="13" max="13" width="17.421875" style="27" bestFit="1" customWidth="1"/>
    <col min="14" max="16384" width="9.140625" style="27" customWidth="1"/>
  </cols>
  <sheetData>
    <row r="2" spans="1:13" ht="12.75">
      <c r="A2" s="235" t="s">
        <v>143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ht="12">
      <c r="A3" s="235" t="s">
        <v>141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3" ht="8.25" customHeight="1">
      <c r="A4" s="238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24.75" customHeight="1">
      <c r="A5" s="228" t="s">
        <v>160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2" hidden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12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6" ht="24" customHeight="1">
      <c r="A8" s="234"/>
      <c r="B8" s="232" t="s">
        <v>106</v>
      </c>
      <c r="C8" s="239" t="s">
        <v>107</v>
      </c>
      <c r="D8" s="232" t="s">
        <v>108</v>
      </c>
      <c r="E8" s="232"/>
      <c r="F8" s="232"/>
      <c r="G8" s="232" t="s">
        <v>109</v>
      </c>
      <c r="H8" s="232"/>
      <c r="I8" s="232"/>
      <c r="J8" s="232"/>
      <c r="K8" s="232" t="s">
        <v>110</v>
      </c>
      <c r="L8" s="232" t="s">
        <v>111</v>
      </c>
      <c r="M8" s="232" t="s">
        <v>112</v>
      </c>
      <c r="O8" s="40"/>
      <c r="P8" s="40"/>
    </row>
    <row r="9" spans="1:16" ht="34.5" customHeight="1">
      <c r="A9" s="234"/>
      <c r="B9" s="232"/>
      <c r="C9" s="243"/>
      <c r="D9" s="232" t="s">
        <v>113</v>
      </c>
      <c r="E9" s="239" t="s">
        <v>114</v>
      </c>
      <c r="F9" s="239" t="s">
        <v>115</v>
      </c>
      <c r="G9" s="239" t="s">
        <v>124</v>
      </c>
      <c r="H9" s="241" t="s">
        <v>123</v>
      </c>
      <c r="I9" s="241" t="s">
        <v>121</v>
      </c>
      <c r="J9" s="241" t="s">
        <v>122</v>
      </c>
      <c r="K9" s="232"/>
      <c r="L9" s="232"/>
      <c r="M9" s="232"/>
      <c r="O9" s="41"/>
      <c r="P9" s="42"/>
    </row>
    <row r="10" spans="1:16" ht="34.5" customHeight="1">
      <c r="A10" s="234"/>
      <c r="B10" s="232"/>
      <c r="C10" s="240"/>
      <c r="D10" s="232"/>
      <c r="E10" s="240"/>
      <c r="F10" s="240"/>
      <c r="G10" s="240"/>
      <c r="H10" s="242"/>
      <c r="I10" s="242"/>
      <c r="J10" s="242"/>
      <c r="K10" s="232"/>
      <c r="L10" s="232"/>
      <c r="M10" s="232"/>
      <c r="O10" s="41"/>
      <c r="P10" s="42"/>
    </row>
    <row r="11" spans="1:13" ht="19.5" customHeight="1">
      <c r="A11" s="28">
        <v>1</v>
      </c>
      <c r="B11" s="28">
        <v>2</v>
      </c>
      <c r="C11" s="78">
        <v>3</v>
      </c>
      <c r="D11" s="232">
        <v>4</v>
      </c>
      <c r="E11" s="232"/>
      <c r="F11" s="232"/>
      <c r="G11" s="232">
        <v>5</v>
      </c>
      <c r="H11" s="232"/>
      <c r="I11" s="232"/>
      <c r="J11" s="232"/>
      <c r="K11" s="28">
        <v>6</v>
      </c>
      <c r="L11" s="28">
        <v>7</v>
      </c>
      <c r="M11" s="28">
        <v>8</v>
      </c>
    </row>
    <row r="12" spans="1:13" ht="22.5">
      <c r="A12" s="29">
        <v>1</v>
      </c>
      <c r="B12" s="112" t="s">
        <v>159</v>
      </c>
      <c r="C12" s="79">
        <f>SUM(D12:F12)</f>
        <v>220</v>
      </c>
      <c r="D12" s="30"/>
      <c r="E12" s="121">
        <v>220</v>
      </c>
      <c r="F12" s="30"/>
      <c r="G12" s="123">
        <f>E12</f>
        <v>220</v>
      </c>
      <c r="H12" s="30"/>
      <c r="I12" s="30"/>
      <c r="J12" s="30"/>
      <c r="K12" s="112">
        <v>8</v>
      </c>
      <c r="L12" s="30">
        <v>3</v>
      </c>
      <c r="M12" s="127">
        <v>1680</v>
      </c>
    </row>
    <row r="13" spans="1:13" s="119" customFormat="1" ht="12">
      <c r="A13" s="29">
        <f>SUM(A12+1)</f>
        <v>2</v>
      </c>
      <c r="B13" s="120" t="s">
        <v>147</v>
      </c>
      <c r="C13" s="79">
        <f aca="true" t="shared" si="0" ref="C13:C20">SUM(D13:F13)</f>
        <v>27367</v>
      </c>
      <c r="D13" s="120"/>
      <c r="E13" s="120">
        <v>27367</v>
      </c>
      <c r="F13" s="120"/>
      <c r="G13" s="120">
        <f>E13</f>
        <v>27367</v>
      </c>
      <c r="H13" s="120"/>
      <c r="I13" s="120"/>
      <c r="J13" s="120"/>
      <c r="K13" s="120">
        <v>8</v>
      </c>
      <c r="L13" s="120">
        <v>3</v>
      </c>
      <c r="M13" s="127">
        <v>80000</v>
      </c>
    </row>
    <row r="14" spans="1:13" s="111" customFormat="1" ht="34.5">
      <c r="A14" s="29">
        <f aca="true" t="shared" si="1" ref="A14:A20">SUM(A13+1)</f>
        <v>3</v>
      </c>
      <c r="B14" s="112" t="s">
        <v>156</v>
      </c>
      <c r="C14" s="79">
        <f t="shared" si="0"/>
        <v>1565</v>
      </c>
      <c r="D14" s="112"/>
      <c r="E14" s="112">
        <v>1565</v>
      </c>
      <c r="F14" s="112"/>
      <c r="G14" s="118">
        <f aca="true" t="shared" si="2" ref="G14:G19">E14</f>
        <v>1565</v>
      </c>
      <c r="H14" s="112"/>
      <c r="I14" s="112"/>
      <c r="J14" s="112"/>
      <c r="K14" s="112">
        <v>8</v>
      </c>
      <c r="L14" s="112">
        <v>3</v>
      </c>
      <c r="M14" s="127">
        <v>80000</v>
      </c>
    </row>
    <row r="15" spans="1:13" s="117" customFormat="1" ht="22.5">
      <c r="A15" s="29">
        <f t="shared" si="1"/>
        <v>4</v>
      </c>
      <c r="B15" s="118" t="s">
        <v>155</v>
      </c>
      <c r="C15" s="79">
        <f t="shared" si="0"/>
        <v>6440</v>
      </c>
      <c r="D15" s="118"/>
      <c r="E15" s="115">
        <v>6440</v>
      </c>
      <c r="F15" s="115"/>
      <c r="G15" s="118">
        <f t="shared" si="2"/>
        <v>6440</v>
      </c>
      <c r="H15" s="118"/>
      <c r="I15" s="118"/>
      <c r="J15" s="118"/>
      <c r="K15" s="118">
        <v>8</v>
      </c>
      <c r="L15" s="118">
        <v>3</v>
      </c>
      <c r="M15" s="127">
        <v>1680</v>
      </c>
    </row>
    <row r="16" spans="1:13" ht="22.5">
      <c r="A16" s="29">
        <f t="shared" si="1"/>
        <v>5</v>
      </c>
      <c r="B16" s="112" t="s">
        <v>154</v>
      </c>
      <c r="C16" s="79">
        <f t="shared" si="0"/>
        <v>424</v>
      </c>
      <c r="D16" s="30"/>
      <c r="E16" s="115">
        <v>424</v>
      </c>
      <c r="F16" s="30"/>
      <c r="G16" s="115">
        <f t="shared" si="2"/>
        <v>424</v>
      </c>
      <c r="H16" s="30"/>
      <c r="I16" s="30"/>
      <c r="J16" s="30"/>
      <c r="K16" s="112">
        <v>8</v>
      </c>
      <c r="L16" s="30">
        <v>3</v>
      </c>
      <c r="M16" s="127">
        <v>1680</v>
      </c>
    </row>
    <row r="17" spans="1:13" ht="24" customHeight="1">
      <c r="A17" s="29">
        <f t="shared" si="1"/>
        <v>6</v>
      </c>
      <c r="B17" s="112" t="s">
        <v>149</v>
      </c>
      <c r="C17" s="79">
        <f t="shared" si="0"/>
        <v>762</v>
      </c>
      <c r="D17" s="30"/>
      <c r="E17" s="30">
        <v>762</v>
      </c>
      <c r="F17" s="30"/>
      <c r="G17" s="118">
        <f t="shared" si="2"/>
        <v>762</v>
      </c>
      <c r="H17" s="30"/>
      <c r="I17" s="30"/>
      <c r="J17" s="30"/>
      <c r="K17" s="112">
        <v>8</v>
      </c>
      <c r="L17" s="30">
        <v>3</v>
      </c>
      <c r="M17" s="127">
        <v>40000</v>
      </c>
    </row>
    <row r="18" spans="1:13" ht="45.75">
      <c r="A18" s="29">
        <f t="shared" si="1"/>
        <v>7</v>
      </c>
      <c r="B18" s="112" t="s">
        <v>153</v>
      </c>
      <c r="C18" s="79">
        <f t="shared" si="0"/>
        <v>15183</v>
      </c>
      <c r="D18" s="30"/>
      <c r="E18" s="115">
        <v>15183</v>
      </c>
      <c r="F18" s="30"/>
      <c r="G18" s="115">
        <f t="shared" si="2"/>
        <v>15183</v>
      </c>
      <c r="H18" s="30"/>
      <c r="I18" s="30"/>
      <c r="J18" s="30"/>
      <c r="K18" s="112">
        <v>8</v>
      </c>
      <c r="L18" s="30">
        <v>3</v>
      </c>
      <c r="M18" s="127">
        <v>15000</v>
      </c>
    </row>
    <row r="19" spans="1:13" ht="19.5" customHeight="1">
      <c r="A19" s="29">
        <f t="shared" si="1"/>
        <v>8</v>
      </c>
      <c r="B19" s="112" t="s">
        <v>148</v>
      </c>
      <c r="C19" s="79">
        <f t="shared" si="0"/>
        <v>559</v>
      </c>
      <c r="D19" s="30"/>
      <c r="E19" s="30">
        <v>559</v>
      </c>
      <c r="F19" s="30"/>
      <c r="G19" s="118">
        <f t="shared" si="2"/>
        <v>559</v>
      </c>
      <c r="H19" s="30"/>
      <c r="I19" s="30"/>
      <c r="J19" s="30"/>
      <c r="K19" s="112">
        <v>8</v>
      </c>
      <c r="L19" s="30">
        <v>3</v>
      </c>
      <c r="M19" s="127">
        <v>15000</v>
      </c>
    </row>
    <row r="20" spans="1:13" ht="19.5" customHeight="1">
      <c r="A20" s="29">
        <f t="shared" si="1"/>
        <v>9</v>
      </c>
      <c r="B20" s="112" t="s">
        <v>152</v>
      </c>
      <c r="C20" s="79">
        <f t="shared" si="0"/>
        <v>1989</v>
      </c>
      <c r="D20" s="30"/>
      <c r="E20" s="122">
        <v>1941</v>
      </c>
      <c r="F20" s="30">
        <v>48</v>
      </c>
      <c r="G20" s="118">
        <f>SUM(D20:F20)</f>
        <v>1989</v>
      </c>
      <c r="H20" s="30"/>
      <c r="I20" s="30"/>
      <c r="J20" s="30"/>
      <c r="K20" s="112">
        <v>8</v>
      </c>
      <c r="L20" s="30">
        <v>3</v>
      </c>
      <c r="M20" s="127">
        <v>55000</v>
      </c>
    </row>
    <row r="21" spans="1:13" ht="19.5" customHeight="1" hidden="1">
      <c r="A21" s="29">
        <f>SUM(A20+1)</f>
        <v>10</v>
      </c>
      <c r="B21" s="30"/>
      <c r="C21" s="79">
        <f>SUM(D21+E21)</f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9.5" customHeight="1" hidden="1">
      <c r="A22" s="29">
        <f>SUM(A21+1)</f>
        <v>11</v>
      </c>
      <c r="B22" s="30"/>
      <c r="C22" s="79">
        <f>SUM(D22+E22)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9.5" customHeight="1" hidden="1">
      <c r="A23" s="29">
        <f>SUM(A22+1)</f>
        <v>12</v>
      </c>
      <c r="B23" s="30"/>
      <c r="C23" s="79">
        <f>SUM(D23+E23)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9.5" customHeight="1">
      <c r="A24" s="233" t="s">
        <v>116</v>
      </c>
      <c r="B24" s="233"/>
      <c r="C24" s="80">
        <f aca="true" t="shared" si="3" ref="C24:J24">SUM(C12:C23)</f>
        <v>54509</v>
      </c>
      <c r="D24" s="80">
        <f t="shared" si="3"/>
        <v>0</v>
      </c>
      <c r="E24" s="80">
        <f t="shared" si="3"/>
        <v>54461</v>
      </c>
      <c r="F24" s="80">
        <f t="shared" si="3"/>
        <v>48</v>
      </c>
      <c r="G24" s="80">
        <f t="shared" si="3"/>
        <v>54509</v>
      </c>
      <c r="H24" s="80">
        <f t="shared" si="3"/>
        <v>0</v>
      </c>
      <c r="I24" s="80">
        <f t="shared" si="3"/>
        <v>0</v>
      </c>
      <c r="J24" s="80">
        <f t="shared" si="3"/>
        <v>0</v>
      </c>
      <c r="K24" s="234"/>
      <c r="L24" s="234"/>
      <c r="M24" s="81">
        <f>SUM(M12:M23)</f>
        <v>290040</v>
      </c>
    </row>
    <row r="26" spans="1:8" ht="12">
      <c r="A26" s="13" t="s">
        <v>146</v>
      </c>
      <c r="B26" s="38"/>
      <c r="C26" s="38"/>
      <c r="D26" s="38"/>
      <c r="E26" s="38"/>
      <c r="F26" s="38"/>
      <c r="G26" s="38"/>
      <c r="H26" s="38"/>
    </row>
    <row r="27" spans="1:8" ht="12">
      <c r="A27" s="38"/>
      <c r="B27" s="38"/>
      <c r="C27" s="38"/>
      <c r="D27" s="38" t="s">
        <v>120</v>
      </c>
      <c r="E27" s="244"/>
      <c r="F27" s="245"/>
      <c r="G27" s="39"/>
      <c r="H27" s="38"/>
    </row>
    <row r="28" spans="1:8" ht="12">
      <c r="A28" s="38" t="s">
        <v>119</v>
      </c>
      <c r="B28" s="38"/>
      <c r="C28" s="38"/>
      <c r="D28" s="39" t="s">
        <v>25</v>
      </c>
      <c r="E28" s="38"/>
      <c r="F28" s="38"/>
      <c r="G28" s="38"/>
      <c r="H28" s="38"/>
    </row>
    <row r="32" ht="12.75">
      <c r="A32" s="116" t="s">
        <v>151</v>
      </c>
    </row>
    <row r="33" ht="12.75">
      <c r="A33" s="116" t="s">
        <v>150</v>
      </c>
    </row>
  </sheetData>
  <sheetProtection/>
  <mergeCells count="26">
    <mergeCell ref="D8:F8"/>
    <mergeCell ref="G8:J8"/>
    <mergeCell ref="K8:K10"/>
    <mergeCell ref="E27:F27"/>
    <mergeCell ref="I9:I10"/>
    <mergeCell ref="J9:J10"/>
    <mergeCell ref="A2:M2"/>
    <mergeCell ref="A3:M3"/>
    <mergeCell ref="A4:M4"/>
    <mergeCell ref="E9:E10"/>
    <mergeCell ref="F9:F10"/>
    <mergeCell ref="G9:G10"/>
    <mergeCell ref="H9:H10"/>
    <mergeCell ref="A8:A10"/>
    <mergeCell ref="B8:B10"/>
    <mergeCell ref="C8:C10"/>
    <mergeCell ref="A5:M5"/>
    <mergeCell ref="A6:M6"/>
    <mergeCell ref="A7:M7"/>
    <mergeCell ref="D11:F11"/>
    <mergeCell ref="G11:J11"/>
    <mergeCell ref="A24:B24"/>
    <mergeCell ref="K24:L24"/>
    <mergeCell ref="L8:L10"/>
    <mergeCell ref="M8:M10"/>
    <mergeCell ref="D9:D10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user</cp:lastModifiedBy>
  <cp:lastPrinted>2019-03-24T11:56:53Z</cp:lastPrinted>
  <dcterms:created xsi:type="dcterms:W3CDTF">2007-01-26T13:22:16Z</dcterms:created>
  <dcterms:modified xsi:type="dcterms:W3CDTF">2021-06-07T09:04:00Z</dcterms:modified>
  <cp:category/>
  <cp:version/>
  <cp:contentType/>
  <cp:contentStatus/>
</cp:coreProperties>
</file>